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OvEUXGJhzYYt1la6GGZoac4w9d4ubrOflZ4m8R+vuuc="/>
    </ext>
  </extLst>
</workbook>
</file>

<file path=xl/sharedStrings.xml><?xml version="1.0" encoding="utf-8"?>
<sst xmlns="http://schemas.openxmlformats.org/spreadsheetml/2006/main" count="102" uniqueCount="85">
  <si>
    <t>Income</t>
  </si>
  <si>
    <t>Budget 21-10-2021</t>
  </si>
  <si>
    <t>Budget 20-10-2022</t>
  </si>
  <si>
    <t>Budget 29-08-2023</t>
  </si>
  <si>
    <t>Expenses</t>
  </si>
  <si>
    <t>Contribution</t>
  </si>
  <si>
    <t>Administration and Board</t>
  </si>
  <si>
    <t>1 Members</t>
  </si>
  <si>
    <t>15 Board Training</t>
  </si>
  <si>
    <t>2 Alumni</t>
  </si>
  <si>
    <t>16 Constitutional drinks</t>
  </si>
  <si>
    <t>Total</t>
  </si>
  <si>
    <t>17 IT + electronics</t>
  </si>
  <si>
    <t>Subsidies</t>
  </si>
  <si>
    <t>18 Printing costs</t>
  </si>
  <si>
    <t>3 UU</t>
  </si>
  <si>
    <t>19 Representation and Board costs</t>
  </si>
  <si>
    <t>4 HU</t>
  </si>
  <si>
    <t>20 Board Office</t>
  </si>
  <si>
    <t>21 Secretariat</t>
  </si>
  <si>
    <t>Structural sponsors</t>
  </si>
  <si>
    <t>22 Sumup</t>
  </si>
  <si>
    <t>5 Instituto Cervantes</t>
  </si>
  <si>
    <t>23 Inaugurational GMA</t>
  </si>
  <si>
    <t>24 Workshops Board Committees + IT Committee</t>
  </si>
  <si>
    <t>Release of Reserves</t>
  </si>
  <si>
    <t>6 Lustrum Reserve</t>
  </si>
  <si>
    <t>Committee support</t>
  </si>
  <si>
    <t>7 Budget Reserve</t>
  </si>
  <si>
    <t>25 Activities Committee</t>
  </si>
  <si>
    <t>8 IT Reserve</t>
  </si>
  <si>
    <t>26 Committee thank-you gifts</t>
  </si>
  <si>
    <t>Other</t>
  </si>
  <si>
    <t>27 Committeeshirts</t>
  </si>
  <si>
    <t>9 Donations</t>
  </si>
  <si>
    <t xml:space="preserve">     Film Committee</t>
  </si>
  <si>
    <t>10 Programme of talks</t>
  </si>
  <si>
    <t>28 Grand Voyage</t>
  </si>
  <si>
    <t>11 Incidental sponsors</t>
  </si>
  <si>
    <t>29 Internal Affairs Committee</t>
  </si>
  <si>
    <t>12 SIB Nederland</t>
  </si>
  <si>
    <t>30 External Affairs Committee</t>
  </si>
  <si>
    <t>13 Erasmus Solidarity Corps</t>
  </si>
  <si>
    <r>
      <rPr>
        <rFont val="Calibri"/>
        <color rgb="FFAEABAB"/>
        <sz val="12.0"/>
      </rPr>
      <t xml:space="preserve"> </t>
    </r>
    <r>
      <rPr>
        <rFont val="Calibri (Hoofdtekst)"/>
        <color rgb="FFAEABAB"/>
        <sz val="12.0"/>
      </rPr>
      <t xml:space="preserve">    Cooking Committee</t>
    </r>
  </si>
  <si>
    <t>31 Party Committee</t>
  </si>
  <si>
    <t>14 Unforeseen income</t>
  </si>
  <si>
    <t>32 Fall Introduction Trip</t>
  </si>
  <si>
    <t>33 Massively Exciting Mid-Year Exploration</t>
  </si>
  <si>
    <t>34 Lovely Introduction Trip</t>
  </si>
  <si>
    <t>35 Promotion Committee</t>
  </si>
  <si>
    <t>36 September Camp / Intr. Committee</t>
  </si>
  <si>
    <t>37 SIB-Link</t>
  </si>
  <si>
    <t>38 Simulation</t>
  </si>
  <si>
    <t>39 Symposium</t>
  </si>
  <si>
    <t>40 Utrecht Introduction Time</t>
  </si>
  <si>
    <t xml:space="preserve"> 41 Almanak Committee</t>
  </si>
  <si>
    <t>42 Lustrum Committee</t>
  </si>
  <si>
    <t>43 Erasmus Solidarity Corps</t>
  </si>
  <si>
    <t>Contributions</t>
  </si>
  <si>
    <t>44 SIB-Nederland</t>
  </si>
  <si>
    <t>45 FISA</t>
  </si>
  <si>
    <t>46 U-fonds</t>
  </si>
  <si>
    <t>47 VIDIUS</t>
  </si>
  <si>
    <t>One-time Activities</t>
  </si>
  <si>
    <t>48 Dies</t>
  </si>
  <si>
    <t>49 Heimweek</t>
  </si>
  <si>
    <t>50 Introduction period</t>
  </si>
  <si>
    <t>51 Year opening</t>
  </si>
  <si>
    <t>52 Closing of the year</t>
  </si>
  <si>
    <t>53 SIB-Nederland Gala</t>
  </si>
  <si>
    <t>54 Brussels / The Hague trip</t>
  </si>
  <si>
    <t>55 Lift weekend</t>
  </si>
  <si>
    <t>Build-up of reserves</t>
  </si>
  <si>
    <t>56 Congress</t>
  </si>
  <si>
    <t>57 Programme of Talks</t>
  </si>
  <si>
    <t>58 Lustrum</t>
  </si>
  <si>
    <t>59 Member initiatives</t>
  </si>
  <si>
    <t xml:space="preserve">60 Society activities </t>
  </si>
  <si>
    <t>61 Alumni policy</t>
  </si>
  <si>
    <t>Fixed charges</t>
  </si>
  <si>
    <t>62 Conscribo</t>
  </si>
  <si>
    <t>63 Banking</t>
  </si>
  <si>
    <t>64 Programme of Talks</t>
  </si>
  <si>
    <t>65 Insurance</t>
  </si>
  <si>
    <t>66 Unforeseen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</si>
</sst>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€-2]\ #,##0.00"/>
    <numFmt numFmtId="165" formatCode="_ [$€-413]\ * #,##0.00_ ;_ [$€-413]\ * \-#,##0.00_ ;_ [$€-413]\ * &quot;-&quot;??_ ;_ @_ "/>
    <numFmt numFmtId="166" formatCode="_(&quot;€&quot;\ * #,##0.00_);_(&quot;€&quot;\ * \(#,##0.00\);_(&quot;€&quot;\ * &quot;-&quot;??_);_(@_)"/>
    <numFmt numFmtId="167" formatCode="_([$€-2]\ * #,##0.00_);_([$€-2]\ * \(#,##0.00\);_([$€-2]\ * &quot;-&quot;??_);_(@_)"/>
    <numFmt numFmtId="168" formatCode="_ &quot;€&quot;\ * #,##0.00_ ;_ &quot;€&quot;\ * \-#,##0.00_ ;_ &quot;€&quot;\ * &quot;-&quot;??_ ;_ @_ "/>
  </numFmts>
  <fonts count="10">
    <font>
      <sz val="12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i/>
      <sz val="11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sz val="11.0"/>
      <color rgb="FF000000"/>
      <name val="Calibri"/>
    </font>
    <font>
      <sz val="12.0"/>
      <color rgb="FFAEABAB"/>
      <name val="Calibri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E06666"/>
        <bgColor rgb="FFE06666"/>
      </patternFill>
    </fill>
  </fills>
  <borders count="5">
    <border/>
    <border>
      <left/>
      <right/>
      <top/>
      <bottom/>
    </border>
    <border>
      <bottom style="double">
        <color rgb="FF000000"/>
      </bottom>
    </border>
    <border>
      <left/>
      <right/>
      <top/>
      <bottom style="double">
        <color rgb="FF000000"/>
      </bottom>
    </border>
    <border>
      <left/>
      <right/>
      <top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164" xfId="0" applyFont="1" applyNumberFormat="1"/>
    <xf borderId="0" fillId="0" fontId="3" numFmtId="165" xfId="0" applyFont="1" applyNumberFormat="1"/>
    <xf borderId="0" fillId="0" fontId="2" numFmtId="0" xfId="0" applyFont="1"/>
    <xf borderId="0" fillId="0" fontId="4" numFmtId="166" xfId="0" applyFont="1" applyNumberFormat="1"/>
    <xf borderId="1" fillId="0" fontId="4" numFmtId="166" xfId="0" applyBorder="1" applyFont="1" applyNumberFormat="1"/>
    <xf borderId="0" fillId="2" fontId="5" numFmtId="167" xfId="0" applyAlignment="1" applyFill="1" applyFont="1" applyNumberFormat="1">
      <alignment readingOrder="0"/>
    </xf>
    <xf borderId="0" fillId="0" fontId="4" numFmtId="165" xfId="0" applyAlignment="1" applyFont="1" applyNumberFormat="1">
      <alignment readingOrder="0"/>
    </xf>
    <xf borderId="0" fillId="0" fontId="4" numFmtId="167" xfId="0" applyAlignment="1" applyFont="1" applyNumberFormat="1">
      <alignment readingOrder="0"/>
    </xf>
    <xf borderId="0" fillId="3" fontId="4" numFmtId="167" xfId="0" applyAlignment="1" applyFill="1" applyFont="1" applyNumberFormat="1">
      <alignment readingOrder="0"/>
    </xf>
    <xf borderId="2" fillId="0" fontId="1" numFmtId="0" xfId="0" applyBorder="1" applyFont="1"/>
    <xf borderId="2" fillId="0" fontId="1" numFmtId="166" xfId="0" applyBorder="1" applyFont="1" applyNumberFormat="1"/>
    <xf borderId="3" fillId="0" fontId="6" numFmtId="166" xfId="0" applyBorder="1" applyFont="1" applyNumberFormat="1"/>
    <xf borderId="2" fillId="2" fontId="1" numFmtId="167" xfId="0" applyBorder="1" applyFont="1" applyNumberFormat="1"/>
    <xf borderId="0" fillId="2" fontId="4" numFmtId="167" xfId="0" applyAlignment="1" applyFont="1" applyNumberFormat="1">
      <alignment readingOrder="0"/>
    </xf>
    <xf borderId="0" fillId="0" fontId="5" numFmtId="167" xfId="0" applyFont="1" applyNumberFormat="1"/>
    <xf borderId="0" fillId="0" fontId="5" numFmtId="167" xfId="0" applyAlignment="1" applyFont="1" applyNumberFormat="1">
      <alignment readingOrder="0"/>
    </xf>
    <xf borderId="2" fillId="0" fontId="1" numFmtId="167" xfId="0" applyBorder="1" applyFont="1" applyNumberFormat="1"/>
    <xf borderId="0" fillId="0" fontId="5" numFmtId="0" xfId="0" applyFont="1"/>
    <xf borderId="2" fillId="0" fontId="1" numFmtId="165" xfId="0" applyBorder="1" applyFont="1" applyNumberFormat="1"/>
    <xf borderId="0" fillId="0" fontId="5" numFmtId="166" xfId="0" applyFont="1" applyNumberFormat="1"/>
    <xf borderId="0" fillId="0" fontId="4" numFmtId="167" xfId="0" applyFont="1" applyNumberFormat="1"/>
    <xf borderId="0" fillId="3" fontId="4" numFmtId="166" xfId="0" applyAlignment="1" applyFont="1" applyNumberFormat="1">
      <alignment readingOrder="0"/>
    </xf>
    <xf borderId="0" fillId="0" fontId="4" numFmtId="168" xfId="0" applyAlignment="1" applyFont="1" applyNumberFormat="1">
      <alignment readingOrder="0"/>
    </xf>
    <xf borderId="4" fillId="0" fontId="4" numFmtId="166" xfId="0" applyBorder="1" applyFont="1" applyNumberFormat="1"/>
    <xf borderId="0" fillId="2" fontId="4" numFmtId="166" xfId="0" applyAlignment="1" applyFont="1" applyNumberFormat="1">
      <alignment readingOrder="0"/>
    </xf>
    <xf borderId="2" fillId="2" fontId="1" numFmtId="166" xfId="0" applyBorder="1" applyFont="1" applyNumberFormat="1"/>
    <xf borderId="0" fillId="0" fontId="4" numFmtId="165" xfId="0" applyFont="1" applyNumberFormat="1"/>
    <xf borderId="0" fillId="2" fontId="7" numFmtId="167" xfId="0" applyAlignment="1" applyFont="1" applyNumberFormat="1">
      <alignment readingOrder="0"/>
    </xf>
    <xf borderId="0" fillId="0" fontId="8" numFmtId="165" xfId="0" applyFont="1" applyNumberFormat="1"/>
    <xf borderId="1" fillId="0" fontId="4" numFmtId="168" xfId="0" applyBorder="1" applyFont="1" applyNumberFormat="1"/>
    <xf borderId="0" fillId="3" fontId="5" numFmtId="167" xfId="0" applyFont="1" applyNumberFormat="1"/>
    <xf borderId="4" fillId="0" fontId="4" numFmtId="168" xfId="0" applyBorder="1" applyFont="1" applyNumberFormat="1"/>
    <xf borderId="0" fillId="0" fontId="9" numFmtId="165" xfId="0" applyAlignment="1" applyFont="1" applyNumberFormat="1">
      <alignment readingOrder="0"/>
    </xf>
    <xf borderId="0" fillId="2" fontId="4" numFmtId="168" xfId="0" applyAlignment="1" applyFont="1" applyNumberFormat="1">
      <alignment readingOrder="0"/>
    </xf>
    <xf borderId="0" fillId="0" fontId="4" numFmtId="166" xfId="0" applyAlignment="1" applyFont="1" applyNumberFormat="1">
      <alignment readingOrder="0"/>
    </xf>
    <xf borderId="2" fillId="0" fontId="6" numFmtId="166" xfId="0" applyBorder="1" applyFont="1" applyNumberFormat="1"/>
    <xf borderId="0" fillId="3" fontId="4" numFmtId="167" xfId="0" applyFont="1" applyNumberFormat="1"/>
    <xf borderId="2" fillId="3" fontId="1" numFmtId="165" xfId="0" applyBorder="1" applyFont="1" applyNumberFormat="1"/>
    <xf borderId="2" fillId="0" fontId="4" numFmtId="166" xfId="0" applyBorder="1" applyFont="1" applyNumberFormat="1"/>
    <xf borderId="2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67"/>
    <col customWidth="1" min="2" max="2" width="15.44"/>
    <col customWidth="1" min="3" max="5" width="13.22"/>
    <col customWidth="1" min="6" max="7" width="8.67"/>
    <col customWidth="1" min="8" max="8" width="34.0"/>
    <col customWidth="1" min="9" max="11" width="13.22"/>
    <col customWidth="1" min="12" max="12" width="4.56"/>
    <col customWidth="1" min="13" max="26" width="8.67"/>
  </cols>
  <sheetData>
    <row r="1"/>
    <row r="2">
      <c r="B2" s="1" t="s">
        <v>0</v>
      </c>
      <c r="C2" s="2" t="s">
        <v>1</v>
      </c>
      <c r="D2" s="2" t="s">
        <v>2</v>
      </c>
      <c r="E2" s="2" t="s">
        <v>3</v>
      </c>
      <c r="H2" s="1" t="s">
        <v>4</v>
      </c>
      <c r="I2" s="2" t="s">
        <v>1</v>
      </c>
      <c r="J2" s="2" t="s">
        <v>2</v>
      </c>
      <c r="K2" s="2" t="s">
        <v>3</v>
      </c>
    </row>
    <row r="3">
      <c r="B3" s="3" t="s">
        <v>5</v>
      </c>
      <c r="C3" s="4"/>
      <c r="H3" s="5" t="s">
        <v>6</v>
      </c>
    </row>
    <row r="4">
      <c r="B4" s="6" t="s">
        <v>7</v>
      </c>
      <c r="C4" s="7">
        <v>9100.0</v>
      </c>
      <c r="D4" s="8">
        <v>8000.0</v>
      </c>
      <c r="E4" s="9">
        <v>8300.0</v>
      </c>
      <c r="H4" s="10" t="s">
        <v>8</v>
      </c>
      <c r="I4" s="7">
        <v>25.0</v>
      </c>
      <c r="J4" s="8">
        <v>15.0</v>
      </c>
      <c r="K4" s="11">
        <v>15.0</v>
      </c>
    </row>
    <row r="5">
      <c r="B5" s="6" t="s">
        <v>9</v>
      </c>
      <c r="C5" s="7">
        <v>2100.0</v>
      </c>
      <c r="D5" s="8">
        <v>2400.0</v>
      </c>
      <c r="E5" s="9">
        <v>2500.0</v>
      </c>
      <c r="H5" s="10" t="s">
        <v>10</v>
      </c>
      <c r="I5" s="7">
        <v>600.0</v>
      </c>
      <c r="J5" s="7">
        <v>600.0</v>
      </c>
      <c r="K5" s="12">
        <v>550.0</v>
      </c>
    </row>
    <row r="6">
      <c r="B6" s="13" t="s">
        <v>11</v>
      </c>
      <c r="C6" s="14">
        <f t="shared" ref="C6:E6" si="1">SUM(C4:C5)</f>
        <v>11200</v>
      </c>
      <c r="D6" s="15">
        <f t="shared" si="1"/>
        <v>10400</v>
      </c>
      <c r="E6" s="16">
        <f t="shared" si="1"/>
        <v>10800</v>
      </c>
      <c r="H6" s="10" t="s">
        <v>12</v>
      </c>
      <c r="I6" s="7">
        <v>400.0</v>
      </c>
      <c r="J6" s="8">
        <v>250.0</v>
      </c>
      <c r="K6" s="17">
        <v>1000.0</v>
      </c>
    </row>
    <row r="7">
      <c r="B7" s="3" t="s">
        <v>13</v>
      </c>
      <c r="C7" s="7"/>
      <c r="D7" s="7"/>
      <c r="E7" s="18"/>
      <c r="H7" s="10" t="s">
        <v>14</v>
      </c>
      <c r="I7" s="7">
        <v>25.0</v>
      </c>
      <c r="J7" s="8">
        <v>15.0</v>
      </c>
      <c r="K7" s="11">
        <v>15.0</v>
      </c>
    </row>
    <row r="8">
      <c r="B8" s="6" t="s">
        <v>15</v>
      </c>
      <c r="C8" s="7">
        <v>2600.0</v>
      </c>
      <c r="D8" s="8">
        <v>2855.0</v>
      </c>
      <c r="E8" s="19">
        <v>2855.0</v>
      </c>
      <c r="H8" s="10" t="s">
        <v>16</v>
      </c>
      <c r="I8" s="7">
        <v>300.0</v>
      </c>
      <c r="J8" s="8">
        <v>125.0</v>
      </c>
      <c r="K8" s="17">
        <v>350.0</v>
      </c>
    </row>
    <row r="9">
      <c r="B9" s="6" t="s">
        <v>17</v>
      </c>
      <c r="C9" s="7">
        <v>1000.0</v>
      </c>
      <c r="D9" s="8">
        <v>952.0</v>
      </c>
      <c r="E9" s="19">
        <v>952.0</v>
      </c>
      <c r="H9" s="10" t="s">
        <v>18</v>
      </c>
      <c r="I9" s="7">
        <v>200.0</v>
      </c>
      <c r="J9" s="8">
        <v>110.0</v>
      </c>
      <c r="K9" s="11">
        <v>110.0</v>
      </c>
    </row>
    <row r="10">
      <c r="B10" s="13" t="s">
        <v>11</v>
      </c>
      <c r="C10" s="14">
        <f t="shared" ref="C10:E10" si="2">SUM(C8:C9)</f>
        <v>3600</v>
      </c>
      <c r="D10" s="15">
        <f t="shared" si="2"/>
        <v>3807</v>
      </c>
      <c r="E10" s="20">
        <f t="shared" si="2"/>
        <v>3807</v>
      </c>
      <c r="H10" s="10" t="s">
        <v>19</v>
      </c>
      <c r="I10" s="7">
        <v>250.0</v>
      </c>
      <c r="J10" s="8">
        <v>150.0</v>
      </c>
      <c r="K10" s="12">
        <v>100.0</v>
      </c>
    </row>
    <row r="11">
      <c r="B11" s="3" t="s">
        <v>20</v>
      </c>
      <c r="C11" s="7"/>
      <c r="D11" s="7"/>
      <c r="E11" s="18"/>
      <c r="H11" s="10" t="s">
        <v>21</v>
      </c>
      <c r="I11" s="7">
        <v>25.0</v>
      </c>
      <c r="J11" s="8">
        <v>25.0</v>
      </c>
      <c r="K11" s="11">
        <v>25.0</v>
      </c>
    </row>
    <row r="12">
      <c r="B12" s="2" t="s">
        <v>22</v>
      </c>
      <c r="C12" s="7">
        <v>1800.0</v>
      </c>
      <c r="D12" s="8">
        <v>1285.0</v>
      </c>
      <c r="E12" s="9">
        <v>1576.0</v>
      </c>
      <c r="H12" s="10" t="s">
        <v>23</v>
      </c>
      <c r="I12" s="7">
        <v>200.0</v>
      </c>
      <c r="J12" s="7">
        <v>200.0</v>
      </c>
      <c r="K12" s="12">
        <v>150.0</v>
      </c>
    </row>
    <row r="13">
      <c r="B13" s="13" t="s">
        <v>11</v>
      </c>
      <c r="C13" s="14">
        <f t="shared" ref="C13:E13" si="3">SUM(C12)</f>
        <v>1800</v>
      </c>
      <c r="D13" s="15">
        <f t="shared" si="3"/>
        <v>1285</v>
      </c>
      <c r="E13" s="16">
        <f t="shared" si="3"/>
        <v>1576</v>
      </c>
      <c r="H13" s="10" t="s">
        <v>24</v>
      </c>
      <c r="I13" s="7">
        <v>25.0</v>
      </c>
      <c r="J13" s="7">
        <v>25.0</v>
      </c>
      <c r="K13" s="11">
        <v>25.0</v>
      </c>
    </row>
    <row r="14">
      <c r="B14" s="3" t="s">
        <v>25</v>
      </c>
      <c r="C14" s="7"/>
      <c r="E14" s="21"/>
      <c r="H14" s="22" t="s">
        <v>11</v>
      </c>
      <c r="I14" s="14">
        <f t="shared" ref="I14:K14" si="4">SUM(I4:I13)</f>
        <v>2050</v>
      </c>
      <c r="J14" s="15">
        <f t="shared" si="4"/>
        <v>1515</v>
      </c>
      <c r="K14" s="16">
        <f t="shared" si="4"/>
        <v>2340</v>
      </c>
    </row>
    <row r="15">
      <c r="B15" s="2" t="s">
        <v>26</v>
      </c>
      <c r="C15" s="7">
        <v>2108.39</v>
      </c>
      <c r="D15" s="8">
        <v>0.0</v>
      </c>
      <c r="E15" s="23">
        <v>0.0</v>
      </c>
      <c r="H15" s="5" t="s">
        <v>27</v>
      </c>
      <c r="I15" s="7"/>
      <c r="J15" s="7"/>
      <c r="K15" s="24"/>
    </row>
    <row r="16">
      <c r="B16" s="2" t="s">
        <v>28</v>
      </c>
      <c r="C16" s="7">
        <v>1400.0</v>
      </c>
      <c r="D16" s="8">
        <v>700.0</v>
      </c>
      <c r="E16" s="25">
        <v>400.0</v>
      </c>
      <c r="H16" s="26" t="s">
        <v>29</v>
      </c>
      <c r="I16" s="7">
        <v>550.0</v>
      </c>
      <c r="J16" s="8">
        <v>900.0</v>
      </c>
      <c r="K16" s="12">
        <v>600.0</v>
      </c>
    </row>
    <row r="17">
      <c r="B17" s="2" t="s">
        <v>30</v>
      </c>
      <c r="C17" s="7"/>
      <c r="D17" s="27"/>
      <c r="E17" s="28">
        <v>800.0</v>
      </c>
      <c r="H17" s="10" t="s">
        <v>31</v>
      </c>
      <c r="I17" s="7">
        <v>450.0</v>
      </c>
      <c r="J17" s="7">
        <v>450.0</v>
      </c>
      <c r="K17" s="12">
        <v>400.0</v>
      </c>
    </row>
    <row r="18">
      <c r="B18" s="13" t="s">
        <v>11</v>
      </c>
      <c r="C18" s="14">
        <f t="shared" ref="C18:D18" si="5">SUM(C15:C16)</f>
        <v>3508.39</v>
      </c>
      <c r="D18" s="15">
        <f t="shared" si="5"/>
        <v>700</v>
      </c>
      <c r="E18" s="29">
        <f>SUM(E15:E17)</f>
        <v>1200</v>
      </c>
      <c r="H18" s="30"/>
      <c r="I18" s="7"/>
      <c r="J18" s="7"/>
      <c r="K18" s="24"/>
    </row>
    <row r="19">
      <c r="B19" s="3" t="s">
        <v>32</v>
      </c>
      <c r="C19" s="7"/>
      <c r="D19" s="7"/>
      <c r="E19" s="23"/>
      <c r="H19" s="10" t="s">
        <v>33</v>
      </c>
      <c r="I19" s="7">
        <v>500.0</v>
      </c>
      <c r="J19" s="8">
        <v>450.0</v>
      </c>
      <c r="K19" s="12">
        <v>350.0</v>
      </c>
    </row>
    <row r="20">
      <c r="B20" s="2" t="s">
        <v>34</v>
      </c>
      <c r="C20" s="7">
        <v>400.0</v>
      </c>
      <c r="D20" s="8">
        <v>360.0</v>
      </c>
      <c r="E20" s="31">
        <v>2500.0</v>
      </c>
      <c r="H20" s="32" t="s">
        <v>35</v>
      </c>
      <c r="I20" s="7">
        <v>75.0</v>
      </c>
      <c r="J20" s="8">
        <v>0.0</v>
      </c>
      <c r="K20" s="11">
        <v>0.0</v>
      </c>
    </row>
    <row r="21">
      <c r="B21" s="2" t="s">
        <v>36</v>
      </c>
      <c r="C21" s="7">
        <v>0.0</v>
      </c>
      <c r="D21" s="7">
        <v>0.0</v>
      </c>
      <c r="E21" s="18">
        <v>0.0</v>
      </c>
      <c r="H21" s="10" t="s">
        <v>37</v>
      </c>
      <c r="I21" s="7">
        <v>0.0</v>
      </c>
      <c r="J21" s="8"/>
      <c r="K21" s="24">
        <v>0.0</v>
      </c>
    </row>
    <row r="22">
      <c r="B22" s="2" t="s">
        <v>38</v>
      </c>
      <c r="C22" s="7">
        <v>1000.0</v>
      </c>
      <c r="D22" s="8">
        <v>400.0</v>
      </c>
      <c r="E22" s="19">
        <v>400.0</v>
      </c>
      <c r="H22" s="10" t="s">
        <v>39</v>
      </c>
      <c r="I22" s="7">
        <v>400.0</v>
      </c>
      <c r="J22" s="7">
        <v>400.0</v>
      </c>
      <c r="K22" s="11">
        <v>400.0</v>
      </c>
    </row>
    <row r="23">
      <c r="B23" s="2" t="s">
        <v>40</v>
      </c>
      <c r="C23" s="7">
        <v>0.0</v>
      </c>
      <c r="D23" s="33">
        <v>600.0</v>
      </c>
      <c r="E23" s="34">
        <v>0.0</v>
      </c>
      <c r="H23" s="10" t="s">
        <v>41</v>
      </c>
      <c r="I23" s="7">
        <v>750.0</v>
      </c>
      <c r="J23" s="8">
        <v>150.0</v>
      </c>
      <c r="K23" s="17">
        <v>250.0</v>
      </c>
    </row>
    <row r="24">
      <c r="B24" s="2" t="s">
        <v>42</v>
      </c>
      <c r="C24" s="7"/>
      <c r="D24" s="35"/>
      <c r="E24" s="19">
        <v>4760.0</v>
      </c>
      <c r="H24" s="32" t="s">
        <v>43</v>
      </c>
      <c r="I24" s="7">
        <v>450.0</v>
      </c>
      <c r="J24" s="8">
        <v>0.0</v>
      </c>
      <c r="K24" s="24"/>
    </row>
    <row r="25">
      <c r="B25" s="13" t="s">
        <v>11</v>
      </c>
      <c r="C25" s="14">
        <f t="shared" ref="C25:D25" si="6">SUM(C20:C23)</f>
        <v>1400</v>
      </c>
      <c r="D25" s="15">
        <f t="shared" si="6"/>
        <v>1360</v>
      </c>
      <c r="E25" s="16">
        <f>SUM(E20:E24)</f>
        <v>7660</v>
      </c>
      <c r="H25" s="36" t="s">
        <v>44</v>
      </c>
      <c r="I25" s="7">
        <v>500.0</v>
      </c>
      <c r="J25" s="8">
        <v>0.0</v>
      </c>
      <c r="K25" s="17">
        <v>900.0</v>
      </c>
    </row>
    <row r="26">
      <c r="B26" s="2" t="s">
        <v>45</v>
      </c>
      <c r="C26" s="7">
        <v>600.0</v>
      </c>
      <c r="D26" s="7">
        <v>600.0</v>
      </c>
      <c r="E26" s="19">
        <v>600.0</v>
      </c>
      <c r="H26" s="10" t="s">
        <v>46</v>
      </c>
      <c r="I26" s="7">
        <v>600.0</v>
      </c>
      <c r="J26" s="8">
        <v>450.0</v>
      </c>
      <c r="K26" s="17">
        <v>750.0</v>
      </c>
    </row>
    <row r="27">
      <c r="B27" s="13" t="s">
        <v>11</v>
      </c>
      <c r="C27" s="14">
        <f t="shared" ref="C27:E27" si="7">SUM(C6,C10,C13,C18,C25,C26)</f>
        <v>22108.39</v>
      </c>
      <c r="D27" s="15">
        <f t="shared" si="7"/>
        <v>18152</v>
      </c>
      <c r="E27" s="16">
        <f t="shared" si="7"/>
        <v>25643</v>
      </c>
      <c r="H27" s="10" t="s">
        <v>47</v>
      </c>
      <c r="I27" s="7">
        <v>850.0</v>
      </c>
      <c r="J27" s="8">
        <v>800.0</v>
      </c>
      <c r="K27" s="17">
        <v>1300.0</v>
      </c>
    </row>
    <row r="28">
      <c r="H28" s="10" t="s">
        <v>48</v>
      </c>
      <c r="I28" s="7">
        <v>600.0</v>
      </c>
      <c r="J28" s="7">
        <v>600.0</v>
      </c>
      <c r="K28" s="37">
        <v>750.0</v>
      </c>
    </row>
    <row r="29">
      <c r="H29" s="10" t="s">
        <v>49</v>
      </c>
      <c r="I29" s="7">
        <v>2000.0</v>
      </c>
      <c r="J29" s="8">
        <v>1500.0</v>
      </c>
      <c r="K29" s="11">
        <v>1500.0</v>
      </c>
    </row>
    <row r="30">
      <c r="H30" s="10" t="s">
        <v>50</v>
      </c>
      <c r="I30" s="7">
        <v>850.0</v>
      </c>
      <c r="J30" s="7">
        <v>850.0</v>
      </c>
      <c r="K30" s="17">
        <v>1250.0</v>
      </c>
    </row>
    <row r="31">
      <c r="H31" s="10" t="s">
        <v>51</v>
      </c>
      <c r="I31" s="7">
        <v>800.0</v>
      </c>
      <c r="J31" s="8">
        <v>700.0</v>
      </c>
      <c r="K31" s="12">
        <v>550.0</v>
      </c>
    </row>
    <row r="32">
      <c r="H32" s="10" t="s">
        <v>52</v>
      </c>
      <c r="I32" s="7">
        <v>325.0</v>
      </c>
      <c r="J32" s="7">
        <v>325.0</v>
      </c>
      <c r="K32" s="12">
        <v>250.0</v>
      </c>
    </row>
    <row r="33">
      <c r="H33" s="10" t="s">
        <v>53</v>
      </c>
      <c r="I33" s="7">
        <v>550.0</v>
      </c>
      <c r="J33" s="8">
        <v>450.0</v>
      </c>
      <c r="K33" s="17">
        <v>1000.0</v>
      </c>
    </row>
    <row r="34">
      <c r="H34" s="11" t="s">
        <v>54</v>
      </c>
      <c r="I34" s="7">
        <v>2100.0</v>
      </c>
      <c r="J34" s="7">
        <v>2100.0</v>
      </c>
      <c r="K34" s="17">
        <v>2700.0</v>
      </c>
    </row>
    <row r="35">
      <c r="H35" s="2" t="s">
        <v>55</v>
      </c>
      <c r="I35" s="7">
        <v>600.0</v>
      </c>
      <c r="J35" s="8">
        <v>0.0</v>
      </c>
      <c r="K35" s="7">
        <v>0.0</v>
      </c>
    </row>
    <row r="36">
      <c r="H36" s="10" t="s">
        <v>56</v>
      </c>
      <c r="I36" s="7">
        <v>500.0</v>
      </c>
      <c r="J36" s="8">
        <v>0.0</v>
      </c>
      <c r="K36" s="7">
        <v>0.0</v>
      </c>
    </row>
    <row r="37">
      <c r="H37" s="10" t="s">
        <v>57</v>
      </c>
      <c r="I37" s="7"/>
      <c r="J37" s="27"/>
      <c r="K37" s="38">
        <v>4760.0</v>
      </c>
    </row>
    <row r="38">
      <c r="H38" s="22" t="s">
        <v>11</v>
      </c>
      <c r="I38" s="14">
        <f t="shared" ref="I38:J38" si="8">SUM(I16:I36)</f>
        <v>13450</v>
      </c>
      <c r="J38" s="15">
        <f t="shared" si="8"/>
        <v>10125</v>
      </c>
      <c r="K38" s="16">
        <f>SUM(K16:K37)</f>
        <v>17710</v>
      </c>
    </row>
    <row r="39">
      <c r="H39" s="5" t="s">
        <v>58</v>
      </c>
      <c r="I39" s="7"/>
      <c r="J39" s="7"/>
      <c r="K39" s="24"/>
    </row>
    <row r="40">
      <c r="H40" s="10" t="s">
        <v>59</v>
      </c>
      <c r="I40" s="7">
        <v>1.0</v>
      </c>
      <c r="J40" s="7">
        <v>1.0</v>
      </c>
      <c r="K40" s="24">
        <v>1.0</v>
      </c>
    </row>
    <row r="41">
      <c r="H41" s="10" t="s">
        <v>60</v>
      </c>
      <c r="I41" s="7">
        <v>0.0</v>
      </c>
      <c r="J41" s="7">
        <v>0.0</v>
      </c>
      <c r="K41" s="11">
        <v>0.0</v>
      </c>
    </row>
    <row r="42">
      <c r="H42" s="10" t="s">
        <v>61</v>
      </c>
      <c r="I42" s="7">
        <v>30.0</v>
      </c>
      <c r="J42" s="7">
        <v>30.0</v>
      </c>
      <c r="K42" s="24">
        <v>30.0</v>
      </c>
    </row>
    <row r="43">
      <c r="H43" s="10" t="s">
        <v>62</v>
      </c>
      <c r="I43" s="7">
        <v>45.0</v>
      </c>
      <c r="J43" s="7">
        <v>45.0</v>
      </c>
      <c r="K43" s="24">
        <v>45.0</v>
      </c>
    </row>
    <row r="44">
      <c r="H44" s="22" t="s">
        <v>11</v>
      </c>
      <c r="I44" s="14">
        <f t="shared" ref="I44:K44" si="9">SUM(I40:I43)</f>
        <v>76</v>
      </c>
      <c r="J44" s="39">
        <f t="shared" si="9"/>
        <v>76</v>
      </c>
      <c r="K44" s="22">
        <f t="shared" si="9"/>
        <v>76</v>
      </c>
    </row>
    <row r="45">
      <c r="H45" s="5" t="s">
        <v>63</v>
      </c>
      <c r="I45" s="7"/>
      <c r="J45" s="7"/>
      <c r="K45" s="24"/>
    </row>
    <row r="46">
      <c r="H46" s="10" t="s">
        <v>64</v>
      </c>
      <c r="I46" s="7">
        <v>1400.0</v>
      </c>
      <c r="J46" s="8">
        <v>1000.0</v>
      </c>
      <c r="K46" s="24">
        <v>1000.0</v>
      </c>
    </row>
    <row r="47">
      <c r="H47" s="10" t="s">
        <v>65</v>
      </c>
      <c r="I47" s="7">
        <v>175.0</v>
      </c>
      <c r="J47" s="8">
        <v>150.0</v>
      </c>
      <c r="K47" s="12">
        <v>125.0</v>
      </c>
    </row>
    <row r="48">
      <c r="H48" s="10" t="s">
        <v>66</v>
      </c>
      <c r="I48" s="7">
        <v>450.0</v>
      </c>
      <c r="J48" s="8">
        <v>250.0</v>
      </c>
      <c r="K48" s="11">
        <v>250.0</v>
      </c>
    </row>
    <row r="49">
      <c r="H49" s="10" t="s">
        <v>67</v>
      </c>
      <c r="I49" s="7">
        <v>100.0</v>
      </c>
      <c r="J49" s="7">
        <v>100.0</v>
      </c>
      <c r="K49" s="24">
        <v>100.0</v>
      </c>
    </row>
    <row r="50">
      <c r="H50" s="10" t="s">
        <v>68</v>
      </c>
      <c r="I50" s="7">
        <v>450.0</v>
      </c>
      <c r="J50" s="7">
        <v>450.0</v>
      </c>
      <c r="K50" s="12">
        <v>400.0</v>
      </c>
    </row>
    <row r="51">
      <c r="H51" s="10" t="s">
        <v>69</v>
      </c>
      <c r="I51" s="7">
        <v>0.0</v>
      </c>
      <c r="J51" s="8">
        <v>600.0</v>
      </c>
      <c r="K51" s="40">
        <v>0.0</v>
      </c>
    </row>
    <row r="52">
      <c r="H52" s="11" t="s">
        <v>70</v>
      </c>
      <c r="I52" s="7">
        <v>280.0</v>
      </c>
      <c r="J52" s="7">
        <v>280.0</v>
      </c>
      <c r="K52" s="24">
        <v>280.0</v>
      </c>
    </row>
    <row r="53">
      <c r="H53" s="11" t="s">
        <v>71</v>
      </c>
      <c r="I53" s="7">
        <v>100.0</v>
      </c>
      <c r="J53" s="7">
        <v>100.0</v>
      </c>
      <c r="K53" s="12">
        <v>0.0</v>
      </c>
    </row>
    <row r="54">
      <c r="H54" s="22" t="s">
        <v>11</v>
      </c>
      <c r="I54" s="14">
        <f t="shared" ref="I54:K54" si="10">SUM(I46:I53)</f>
        <v>2955</v>
      </c>
      <c r="J54" s="15">
        <f t="shared" si="10"/>
        <v>2930</v>
      </c>
      <c r="K54" s="41">
        <f t="shared" si="10"/>
        <v>2155</v>
      </c>
    </row>
    <row r="55">
      <c r="H55" s="5" t="s">
        <v>72</v>
      </c>
      <c r="I55" s="7"/>
      <c r="J55" s="7"/>
      <c r="K55" s="24"/>
    </row>
    <row r="56">
      <c r="H56" s="10" t="s">
        <v>73</v>
      </c>
      <c r="I56" s="7">
        <v>0.0</v>
      </c>
      <c r="J56" s="7">
        <v>0.0</v>
      </c>
      <c r="K56" s="24">
        <v>0.0</v>
      </c>
    </row>
    <row r="57">
      <c r="H57" s="10" t="s">
        <v>74</v>
      </c>
      <c r="I57" s="7">
        <v>0.0</v>
      </c>
      <c r="J57" s="7">
        <v>0.0</v>
      </c>
      <c r="K57" s="11">
        <v>0.0</v>
      </c>
    </row>
    <row r="58">
      <c r="H58" s="10" t="s">
        <v>75</v>
      </c>
      <c r="I58" s="7">
        <v>0.0</v>
      </c>
      <c r="J58" s="7">
        <v>0.0</v>
      </c>
      <c r="K58" s="24">
        <v>0.0</v>
      </c>
    </row>
    <row r="59">
      <c r="H59" s="22" t="s">
        <v>11</v>
      </c>
      <c r="I59" s="42">
        <f t="shared" ref="I59:K59" si="11">SUM(I56:I58)</f>
        <v>0</v>
      </c>
      <c r="J59" s="42">
        <f t="shared" si="11"/>
        <v>0</v>
      </c>
      <c r="K59" s="22">
        <f t="shared" si="11"/>
        <v>0</v>
      </c>
    </row>
    <row r="60">
      <c r="H60" s="5" t="s">
        <v>32</v>
      </c>
      <c r="I60" s="7"/>
      <c r="J60" s="7"/>
      <c r="K60" s="24"/>
    </row>
    <row r="61">
      <c r="H61" s="10" t="s">
        <v>76</v>
      </c>
      <c r="I61" s="7">
        <v>100.0</v>
      </c>
      <c r="J61" s="7">
        <v>100.0</v>
      </c>
      <c r="K61" s="11">
        <v>100.0</v>
      </c>
    </row>
    <row r="62">
      <c r="H62" s="10" t="s">
        <v>77</v>
      </c>
      <c r="I62" s="7">
        <v>350.0</v>
      </c>
      <c r="J62" s="8">
        <v>200.0</v>
      </c>
      <c r="K62" s="11">
        <v>200.0</v>
      </c>
    </row>
    <row r="63">
      <c r="H63" s="10" t="s">
        <v>78</v>
      </c>
      <c r="I63" s="7">
        <v>200.0</v>
      </c>
      <c r="J63" s="7">
        <v>200.0</v>
      </c>
      <c r="K63" s="24">
        <v>200.0</v>
      </c>
    </row>
    <row r="64">
      <c r="E64" s="7"/>
      <c r="H64" s="22" t="s">
        <v>11</v>
      </c>
      <c r="I64" s="14">
        <f t="shared" ref="I64:K64" si="12">SUM(I61:I63)</f>
        <v>650</v>
      </c>
      <c r="J64" s="15">
        <f t="shared" si="12"/>
        <v>500</v>
      </c>
      <c r="K64" s="22">
        <f t="shared" si="12"/>
        <v>500</v>
      </c>
    </row>
    <row r="65">
      <c r="H65" s="5" t="s">
        <v>79</v>
      </c>
      <c r="I65" s="7"/>
      <c r="J65" s="7"/>
      <c r="K65" s="24"/>
    </row>
    <row r="66">
      <c r="H66" s="10" t="s">
        <v>80</v>
      </c>
      <c r="I66" s="7">
        <v>144.7</v>
      </c>
      <c r="J66" s="8">
        <v>158.99</v>
      </c>
      <c r="K66" s="11">
        <v>158.99</v>
      </c>
    </row>
    <row r="67">
      <c r="H67" s="10" t="s">
        <v>81</v>
      </c>
      <c r="I67" s="7">
        <v>450.0</v>
      </c>
      <c r="J67" s="8">
        <v>500.0</v>
      </c>
      <c r="K67" s="17">
        <v>550.0</v>
      </c>
    </row>
    <row r="68">
      <c r="H68" s="10" t="s">
        <v>82</v>
      </c>
      <c r="I68" s="7">
        <v>1200.0</v>
      </c>
      <c r="J68" s="7">
        <v>1200.0</v>
      </c>
      <c r="K68" s="12">
        <v>1000.0</v>
      </c>
    </row>
    <row r="69">
      <c r="H69" s="10" t="s">
        <v>83</v>
      </c>
      <c r="I69" s="7">
        <v>500.0</v>
      </c>
      <c r="J69" s="7">
        <v>500.0</v>
      </c>
      <c r="K69" s="24">
        <v>500.0</v>
      </c>
    </row>
    <row r="70">
      <c r="H70" s="22" t="s">
        <v>11</v>
      </c>
      <c r="I70" s="14">
        <f t="shared" ref="I70:K70" si="13">SUM(I66:I69)</f>
        <v>2294.7</v>
      </c>
      <c r="J70" s="15">
        <f t="shared" si="13"/>
        <v>2358.99</v>
      </c>
      <c r="K70" s="41">
        <f t="shared" si="13"/>
        <v>2208.99</v>
      </c>
    </row>
    <row r="71">
      <c r="H71" s="10" t="s">
        <v>84</v>
      </c>
      <c r="I71" s="7">
        <f>C27-(I14+I38+I44+I54+I64+I70)</f>
        <v>632.69</v>
      </c>
      <c r="J71" s="8">
        <v>647.01</v>
      </c>
      <c r="K71" s="37">
        <v>653.01</v>
      </c>
    </row>
    <row r="72">
      <c r="H72" s="22" t="s">
        <v>11</v>
      </c>
      <c r="I72" s="14">
        <f>SUM(I14,I38,I44,I54,I59,I64,I70,I71)</f>
        <v>22108.39</v>
      </c>
      <c r="J72" s="15">
        <f>SUM(J14,J38,J44,J54,J64,J70,J71)</f>
        <v>18152</v>
      </c>
      <c r="K72" s="43">
        <f>SUM(K70,K64,K59,K54,K44,K38,K14,K71)</f>
        <v>25643</v>
      </c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2022-08-22T10:10:31Z</dcterms:created>
  <dc:creator>Microsoft Office User</dc:creator>
</cp:coreProperties>
</file>